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<sst xmlns="http://schemas.openxmlformats.org/spreadsheetml/2006/main" count="104" uniqueCount="73">
  <si>
    <t>Acct 2301</t>
  </si>
  <si>
    <t>Budgeting - Chapter 7</t>
  </si>
  <si>
    <t>Williams Co. plans to begin business on January 1, 2008.  They need our help in planning for the</t>
  </si>
  <si>
    <t>upcoming business year.</t>
  </si>
  <si>
    <t>SALES</t>
  </si>
  <si>
    <t xml:space="preserve">The company believes that they will be able to sell 10,000 units in January for $20 each.  </t>
  </si>
  <si>
    <t>The company estimates that 60% of the sales will be cash and 40% of the sales will be on account.</t>
  </si>
  <si>
    <t>Sales on account are expected to be collected in the following manner:  30% in the month of sale;</t>
  </si>
  <si>
    <t>65% in the month following sales; 5% deemed uncollectible and written off in the month following</t>
  </si>
  <si>
    <t>the sales.</t>
  </si>
  <si>
    <t>Sales Budget</t>
  </si>
  <si>
    <t>January</t>
  </si>
  <si>
    <t>February</t>
  </si>
  <si>
    <t>March</t>
  </si>
  <si>
    <t>Cash</t>
  </si>
  <si>
    <t>Credit</t>
  </si>
  <si>
    <t>Total</t>
  </si>
  <si>
    <t>Cash Collection</t>
  </si>
  <si>
    <t xml:space="preserve">Cash </t>
  </si>
  <si>
    <t>Purchases</t>
  </si>
  <si>
    <t>PURCHASES</t>
  </si>
  <si>
    <t>Williams has asked us to calculate how many units need to be purchased for each month.</t>
  </si>
  <si>
    <t>Purchases Budget</t>
  </si>
  <si>
    <t>COGS</t>
  </si>
  <si>
    <t>EOY Inv.</t>
  </si>
  <si>
    <t>(BOY Inv.)</t>
  </si>
  <si>
    <t xml:space="preserve">Williams purchases all the units on account.  The company pays 60% of the current month's </t>
  </si>
  <si>
    <t>purchases in the current month and the remainder in the month following the purchase.</t>
  </si>
  <si>
    <t>Cash Payments</t>
  </si>
  <si>
    <t xml:space="preserve">to keep an ending inventory each month equal to 20% of the following month's cost of goods sold.  </t>
  </si>
  <si>
    <t xml:space="preserve">The company purchases the units from the manufacturer for $8 a unit.  The company would like </t>
  </si>
  <si>
    <t>SELLING &amp; ADMINISTRATIVE EXPENSES</t>
  </si>
  <si>
    <t>Williams Co. estimated the following S &amp; A expenses for each month.</t>
  </si>
  <si>
    <t xml:space="preserve">  Sales Commission - 5% of sales</t>
  </si>
  <si>
    <t xml:space="preserve">  Shipping - 2% of sales</t>
  </si>
  <si>
    <t xml:space="preserve">  Salary Expense - $24,000</t>
  </si>
  <si>
    <t xml:space="preserve">  Utilities - $1,400</t>
  </si>
  <si>
    <t xml:space="preserve">  Depreciation - $750</t>
  </si>
  <si>
    <t xml:space="preserve">  Rent - $3,600</t>
  </si>
  <si>
    <t xml:space="preserve">  Misc. - $900</t>
  </si>
  <si>
    <t>S &amp; A Expense Budget</t>
  </si>
  <si>
    <t xml:space="preserve">The sales commission and the utilities will be paid in the month following the month in which </t>
  </si>
  <si>
    <t>they are incurred.  All other expenses are paid in the month in which they are incurred.</t>
  </si>
  <si>
    <t>CASH PAYMENTS</t>
  </si>
  <si>
    <t>Sales are expected to increase 10% each month.</t>
  </si>
  <si>
    <t>A/R Balance</t>
  </si>
  <si>
    <t>A/P Balance</t>
  </si>
  <si>
    <t>Cash Budget</t>
  </si>
  <si>
    <t>Williams would like to have an ending cash balance of at least $12,000 at the end of each month.</t>
  </si>
  <si>
    <t xml:space="preserve">Williams has a line of credit at the bank of $100,000.  If the company has less than $12,000   </t>
  </si>
  <si>
    <t xml:space="preserve">they borrow on their line of credit.  The borrowing happens at the end of the month.  The bank </t>
  </si>
  <si>
    <t>The company can only borrow in increments of $1,000.</t>
  </si>
  <si>
    <t>has an interest rate of 2% on the borrowings.  Interest is paid at the end of the month.</t>
  </si>
  <si>
    <t>Beginning Cash Balance</t>
  </si>
  <si>
    <t>Cash Receipts</t>
  </si>
  <si>
    <t xml:space="preserve">   Inventory Purchases</t>
  </si>
  <si>
    <t xml:space="preserve">   S &amp; A Expenses</t>
  </si>
  <si>
    <t xml:space="preserve">   Interest Expense</t>
  </si>
  <si>
    <t xml:space="preserve">   Capital Purchases</t>
  </si>
  <si>
    <t>Balance before Borrowing</t>
  </si>
  <si>
    <t xml:space="preserve">  or Repayment</t>
  </si>
  <si>
    <t>Borrowing / (Repayment)</t>
  </si>
  <si>
    <t>Ending Cash Balance</t>
  </si>
  <si>
    <t xml:space="preserve">      Total Cash Available</t>
  </si>
  <si>
    <t xml:space="preserve">      Total Payment</t>
  </si>
  <si>
    <t>Spring 2008</t>
  </si>
  <si>
    <t>Sales Commission</t>
  </si>
  <si>
    <t>Shipping</t>
  </si>
  <si>
    <t>Salary</t>
  </si>
  <si>
    <t>Utilities</t>
  </si>
  <si>
    <t>Depr.</t>
  </si>
  <si>
    <t>Rent</t>
  </si>
  <si>
    <t>Misc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</si>
</sst>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 horizontal="center"/>
    </xf>
    <xf numFmtId="41" fontId="5" fillId="0" borderId="1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96">
      <selection activeCell="E120" sqref="E120"/>
    </sheetView>
  </sheetViews>
  <sheetFormatPr defaultColWidth="9.140625" defaultRowHeight="12.75"/>
  <cols>
    <col min="1" max="1" width="1.57421875" style="0" customWidth="1"/>
    <col min="2" max="2" width="29.00390625" style="0" customWidth="1"/>
    <col min="3" max="3" width="13.57421875" style="16" customWidth="1"/>
    <col min="4" max="4" width="13.7109375" style="16" customWidth="1"/>
    <col min="5" max="5" width="14.140625" style="16" customWidth="1"/>
  </cols>
  <sheetData>
    <row r="1" ht="12.75">
      <c r="A1" t="s">
        <v>0</v>
      </c>
    </row>
    <row r="2" ht="12.75">
      <c r="A2" t="s">
        <v>65</v>
      </c>
    </row>
    <row r="4" spans="1:9" ht="12.75">
      <c r="A4" s="13" t="s">
        <v>1</v>
      </c>
      <c r="B4" s="13"/>
      <c r="C4" s="13"/>
      <c r="D4" s="13"/>
      <c r="E4" s="13"/>
      <c r="F4" s="13"/>
      <c r="G4" s="13"/>
      <c r="H4" s="12"/>
      <c r="I4" s="12"/>
    </row>
    <row r="6" ht="12.75">
      <c r="A6" t="s">
        <v>2</v>
      </c>
    </row>
    <row r="7" ht="12.75">
      <c r="A7" t="s">
        <v>3</v>
      </c>
    </row>
    <row r="9" ht="12.75">
      <c r="A9" s="1" t="s">
        <v>4</v>
      </c>
    </row>
    <row r="10" ht="12.75">
      <c r="B10" t="s">
        <v>5</v>
      </c>
    </row>
    <row r="11" ht="12.75">
      <c r="B11" t="s">
        <v>6</v>
      </c>
    </row>
    <row r="12" ht="12.75">
      <c r="B12" t="s">
        <v>44</v>
      </c>
    </row>
    <row r="14" spans="2:5" s="2" customFormat="1" ht="15">
      <c r="B14" s="9" t="s">
        <v>10</v>
      </c>
      <c r="C14" s="17"/>
      <c r="D14" s="17"/>
      <c r="E14" s="17"/>
    </row>
    <row r="15" spans="2:5" s="2" customFormat="1" ht="15">
      <c r="B15" s="3"/>
      <c r="C15" s="14" t="s">
        <v>11</v>
      </c>
      <c r="D15" s="14" t="s">
        <v>12</v>
      </c>
      <c r="E15" s="14" t="s">
        <v>13</v>
      </c>
    </row>
    <row r="16" spans="2:5" s="2" customFormat="1" ht="15">
      <c r="B16" s="3" t="s">
        <v>14</v>
      </c>
      <c r="C16" s="19">
        <v>120000</v>
      </c>
      <c r="D16" s="19">
        <v>132000</v>
      </c>
      <c r="E16" s="19">
        <v>145200</v>
      </c>
    </row>
    <row r="17" spans="2:5" s="2" customFormat="1" ht="15">
      <c r="B17" s="3" t="s">
        <v>15</v>
      </c>
      <c r="C17" s="19">
        <v>80000</v>
      </c>
      <c r="D17" s="19">
        <v>88000</v>
      </c>
      <c r="E17" s="19">
        <v>96800</v>
      </c>
    </row>
    <row r="18" spans="2:5" s="2" customFormat="1" ht="15">
      <c r="B18" s="3" t="s">
        <v>16</v>
      </c>
      <c r="C18" s="19">
        <v>200000</v>
      </c>
      <c r="D18" s="19">
        <v>220000</v>
      </c>
      <c r="E18" s="19">
        <v>242000</v>
      </c>
    </row>
    <row r="19" spans="2:5" s="2" customFormat="1" ht="15">
      <c r="B19" s="8"/>
      <c r="C19" s="20"/>
      <c r="D19" s="20"/>
      <c r="E19" s="20"/>
    </row>
    <row r="20" ht="12.75">
      <c r="B20" t="s">
        <v>7</v>
      </c>
    </row>
    <row r="21" ht="12.75">
      <c r="B21" t="s">
        <v>8</v>
      </c>
    </row>
    <row r="22" ht="12.75">
      <c r="B22" t="s">
        <v>9</v>
      </c>
    </row>
    <row r="23" spans="3:5" s="2" customFormat="1" ht="15">
      <c r="C23" s="17"/>
      <c r="D23" s="17"/>
      <c r="E23" s="17"/>
    </row>
    <row r="24" spans="2:5" s="2" customFormat="1" ht="15">
      <c r="B24" s="9" t="s">
        <v>17</v>
      </c>
      <c r="C24" s="17"/>
      <c r="D24" s="17"/>
      <c r="E24" s="17"/>
    </row>
    <row r="25" spans="2:5" s="2" customFormat="1" ht="15">
      <c r="B25" s="3"/>
      <c r="C25" s="14" t="s">
        <v>11</v>
      </c>
      <c r="D25" s="14" t="s">
        <v>12</v>
      </c>
      <c r="E25" s="14" t="s">
        <v>13</v>
      </c>
    </row>
    <row r="26" spans="2:5" s="2" customFormat="1" ht="15">
      <c r="B26" s="3" t="s">
        <v>18</v>
      </c>
      <c r="C26" s="19">
        <v>120000</v>
      </c>
      <c r="D26" s="19">
        <v>132000</v>
      </c>
      <c r="E26" s="19">
        <v>145200</v>
      </c>
    </row>
    <row r="27" spans="2:5" s="2" customFormat="1" ht="15">
      <c r="B27" s="3" t="s">
        <v>15</v>
      </c>
      <c r="C27" s="19">
        <v>24000</v>
      </c>
      <c r="D27" s="19">
        <f>52000+26400</f>
        <v>78400</v>
      </c>
      <c r="E27" s="19">
        <f>57200+29040</f>
        <v>86240</v>
      </c>
    </row>
    <row r="28" spans="2:5" s="2" customFormat="1" ht="15">
      <c r="B28" s="3" t="s">
        <v>16</v>
      </c>
      <c r="C28" s="19">
        <v>144000</v>
      </c>
      <c r="D28" s="19">
        <v>210400</v>
      </c>
      <c r="E28" s="19">
        <f>+E26+E27:E27</f>
        <v>231440</v>
      </c>
    </row>
    <row r="29" spans="2:5" s="2" customFormat="1" ht="15">
      <c r="B29" s="8"/>
      <c r="C29" s="20"/>
      <c r="D29" s="20"/>
      <c r="E29" s="20"/>
    </row>
    <row r="30" spans="2:5" s="2" customFormat="1" ht="15">
      <c r="B30" s="3" t="s">
        <v>45</v>
      </c>
      <c r="C30" s="19">
        <v>56000</v>
      </c>
      <c r="D30" s="19">
        <v>61600</v>
      </c>
      <c r="E30" s="19">
        <v>67760</v>
      </c>
    </row>
    <row r="32" ht="12.75">
      <c r="A32" s="1" t="s">
        <v>20</v>
      </c>
    </row>
    <row r="33" spans="2:5" s="4" customFormat="1" ht="12.75">
      <c r="B33" s="5" t="s">
        <v>30</v>
      </c>
      <c r="C33" s="16"/>
      <c r="D33" s="16"/>
      <c r="E33" s="16"/>
    </row>
    <row r="34" ht="12.75">
      <c r="B34" s="5" t="s">
        <v>29</v>
      </c>
    </row>
    <row r="35" ht="12.75">
      <c r="B35" s="5" t="s">
        <v>21</v>
      </c>
    </row>
    <row r="37" spans="2:5" s="2" customFormat="1" ht="15">
      <c r="B37" s="2" t="s">
        <v>22</v>
      </c>
      <c r="C37" s="17"/>
      <c r="D37" s="17"/>
      <c r="E37" s="17"/>
    </row>
    <row r="38" spans="2:5" s="2" customFormat="1" ht="15">
      <c r="B38" s="3"/>
      <c r="C38" s="14" t="s">
        <v>11</v>
      </c>
      <c r="D38" s="14" t="s">
        <v>12</v>
      </c>
      <c r="E38" s="14" t="s">
        <v>13</v>
      </c>
    </row>
    <row r="39" spans="2:5" s="2" customFormat="1" ht="15">
      <c r="B39" s="3" t="s">
        <v>23</v>
      </c>
      <c r="C39" s="19">
        <v>80000</v>
      </c>
      <c r="D39" s="19">
        <v>88000</v>
      </c>
      <c r="E39" s="19">
        <v>96800</v>
      </c>
    </row>
    <row r="40" spans="2:5" s="2" customFormat="1" ht="15">
      <c r="B40" s="3" t="s">
        <v>24</v>
      </c>
      <c r="C40" s="19">
        <v>17600</v>
      </c>
      <c r="D40" s="19">
        <v>19360</v>
      </c>
      <c r="E40" s="19">
        <v>21296</v>
      </c>
    </row>
    <row r="41" spans="2:5" s="2" customFormat="1" ht="15">
      <c r="B41" s="6" t="s">
        <v>25</v>
      </c>
      <c r="C41" s="19">
        <v>0</v>
      </c>
      <c r="D41" s="19">
        <v>-17600</v>
      </c>
      <c r="E41" s="19">
        <v>-19360</v>
      </c>
    </row>
    <row r="42" spans="2:5" s="2" customFormat="1" ht="15.75" thickBot="1">
      <c r="B42" s="7" t="s">
        <v>19</v>
      </c>
      <c r="C42" s="19">
        <f>SUM(C39:C41)</f>
        <v>97600</v>
      </c>
      <c r="D42" s="19">
        <f>SUM(D39:D41)</f>
        <v>89760</v>
      </c>
      <c r="E42" s="19">
        <f>SUM(E39:E41)</f>
        <v>98736</v>
      </c>
    </row>
    <row r="43" spans="2:5" s="2" customFormat="1" ht="15.75" thickTop="1">
      <c r="B43" s="8"/>
      <c r="C43" s="20"/>
      <c r="D43" s="20"/>
      <c r="E43" s="20"/>
    </row>
    <row r="44" spans="2:5" s="2" customFormat="1" ht="15">
      <c r="B44" s="8"/>
      <c r="C44" s="20"/>
      <c r="D44" s="20"/>
      <c r="E44" s="20"/>
    </row>
    <row r="45" spans="2:5" s="2" customFormat="1" ht="15">
      <c r="B45" s="8"/>
      <c r="C45" s="20"/>
      <c r="D45" s="20"/>
      <c r="E45" s="20"/>
    </row>
    <row r="46" spans="2:5" s="2" customFormat="1" ht="15">
      <c r="B46" s="8"/>
      <c r="C46" s="20"/>
      <c r="D46" s="20"/>
      <c r="E46" s="20"/>
    </row>
    <row r="47" spans="2:5" s="2" customFormat="1" ht="15">
      <c r="B47" s="8"/>
      <c r="C47" s="20"/>
      <c r="D47" s="20"/>
      <c r="E47" s="20"/>
    </row>
    <row r="49" spans="2:5" s="4" customFormat="1" ht="12.75">
      <c r="B49" s="5" t="s">
        <v>26</v>
      </c>
      <c r="C49" s="16"/>
      <c r="D49" s="16"/>
      <c r="E49" s="16"/>
    </row>
    <row r="50" spans="2:5" s="4" customFormat="1" ht="12.75">
      <c r="B50" s="5" t="s">
        <v>27</v>
      </c>
      <c r="C50" s="16"/>
      <c r="D50" s="16"/>
      <c r="E50" s="16"/>
    </row>
    <row r="52" spans="2:5" s="2" customFormat="1" ht="15">
      <c r="B52" s="2" t="s">
        <v>28</v>
      </c>
      <c r="C52" s="17"/>
      <c r="D52" s="17"/>
      <c r="E52" s="17"/>
    </row>
    <row r="53" spans="2:5" s="2" customFormat="1" ht="15">
      <c r="B53" s="3"/>
      <c r="C53" s="14" t="s">
        <v>11</v>
      </c>
      <c r="D53" s="14" t="s">
        <v>12</v>
      </c>
      <c r="E53" s="14" t="s">
        <v>13</v>
      </c>
    </row>
    <row r="54" spans="2:5" s="2" customFormat="1" ht="15">
      <c r="B54" s="3"/>
      <c r="C54" s="19">
        <v>58560</v>
      </c>
      <c r="D54" s="19">
        <v>39040</v>
      </c>
      <c r="E54" s="19">
        <v>59242</v>
      </c>
    </row>
    <row r="55" spans="2:5" s="2" customFormat="1" ht="15">
      <c r="B55" s="3"/>
      <c r="C55" s="19"/>
      <c r="D55" s="19">
        <v>53856</v>
      </c>
      <c r="E55" s="19">
        <v>35904</v>
      </c>
    </row>
    <row r="56" spans="2:5" s="2" customFormat="1" ht="15">
      <c r="B56" s="3" t="s">
        <v>16</v>
      </c>
      <c r="C56" s="19">
        <f>+C54+C55</f>
        <v>58560</v>
      </c>
      <c r="D56" s="19">
        <f>+D54+D55</f>
        <v>92896</v>
      </c>
      <c r="E56" s="19">
        <f>+E54+E55</f>
        <v>95146</v>
      </c>
    </row>
    <row r="57" spans="2:5" s="2" customFormat="1" ht="15">
      <c r="B57" s="8"/>
      <c r="C57" s="20"/>
      <c r="D57" s="20"/>
      <c r="E57" s="20"/>
    </row>
    <row r="58" spans="2:5" s="2" customFormat="1" ht="15">
      <c r="B58" s="3" t="s">
        <v>46</v>
      </c>
      <c r="C58" s="19">
        <v>39040</v>
      </c>
      <c r="D58" s="19">
        <v>35904</v>
      </c>
      <c r="E58" s="19">
        <v>39494</v>
      </c>
    </row>
    <row r="60" ht="12.75">
      <c r="A60" s="1" t="s">
        <v>31</v>
      </c>
    </row>
    <row r="61" ht="12.75">
      <c r="B61" t="s">
        <v>32</v>
      </c>
    </row>
    <row r="62" ht="12.75">
      <c r="B62" t="s">
        <v>33</v>
      </c>
    </row>
    <row r="63" ht="12.75">
      <c r="B63" t="s">
        <v>34</v>
      </c>
    </row>
    <row r="64" ht="12.75">
      <c r="B64" t="s">
        <v>35</v>
      </c>
    </row>
    <row r="65" ht="12.75">
      <c r="B65" t="s">
        <v>36</v>
      </c>
    </row>
    <row r="66" ht="12.75">
      <c r="B66" t="s">
        <v>37</v>
      </c>
    </row>
    <row r="67" ht="12.75">
      <c r="B67" t="s">
        <v>38</v>
      </c>
    </row>
    <row r="68" ht="12.75">
      <c r="B68" t="s">
        <v>39</v>
      </c>
    </row>
    <row r="70" spans="2:5" s="2" customFormat="1" ht="15">
      <c r="B70" s="2" t="s">
        <v>40</v>
      </c>
      <c r="C70" s="17"/>
      <c r="D70" s="17"/>
      <c r="E70" s="17"/>
    </row>
    <row r="71" spans="2:5" s="2" customFormat="1" ht="15">
      <c r="B71" s="3"/>
      <c r="C71" s="14" t="s">
        <v>11</v>
      </c>
      <c r="D71" s="14" t="s">
        <v>12</v>
      </c>
      <c r="E71" s="14" t="s">
        <v>13</v>
      </c>
    </row>
    <row r="72" spans="2:5" s="2" customFormat="1" ht="15">
      <c r="B72" s="24" t="s">
        <v>66</v>
      </c>
      <c r="C72" s="19">
        <v>10000</v>
      </c>
      <c r="D72" s="19">
        <v>11000</v>
      </c>
      <c r="E72" s="19">
        <v>12100</v>
      </c>
    </row>
    <row r="73" spans="2:5" s="2" customFormat="1" ht="15">
      <c r="B73" s="24" t="s">
        <v>67</v>
      </c>
      <c r="C73" s="19">
        <v>4000</v>
      </c>
      <c r="D73" s="19">
        <v>4400</v>
      </c>
      <c r="E73" s="19">
        <v>4840</v>
      </c>
    </row>
    <row r="74" spans="2:5" s="2" customFormat="1" ht="15">
      <c r="B74" s="24" t="s">
        <v>68</v>
      </c>
      <c r="C74" s="19">
        <v>24000</v>
      </c>
      <c r="D74" s="19">
        <v>24000</v>
      </c>
      <c r="E74" s="19">
        <v>24000</v>
      </c>
    </row>
    <row r="75" spans="2:5" s="2" customFormat="1" ht="15">
      <c r="B75" s="24" t="s">
        <v>69</v>
      </c>
      <c r="C75" s="19">
        <v>1400</v>
      </c>
      <c r="D75" s="19">
        <v>1400</v>
      </c>
      <c r="E75" s="19">
        <v>1400</v>
      </c>
    </row>
    <row r="76" spans="2:5" s="2" customFormat="1" ht="15">
      <c r="B76" s="24" t="s">
        <v>70</v>
      </c>
      <c r="C76" s="19">
        <v>750</v>
      </c>
      <c r="D76" s="19">
        <v>750</v>
      </c>
      <c r="E76" s="19">
        <v>750</v>
      </c>
    </row>
    <row r="77" spans="2:5" s="2" customFormat="1" ht="15">
      <c r="B77" s="24" t="s">
        <v>71</v>
      </c>
      <c r="C77" s="19">
        <v>3600</v>
      </c>
      <c r="D77" s="19">
        <v>3600</v>
      </c>
      <c r="E77" s="19">
        <v>3600</v>
      </c>
    </row>
    <row r="78" spans="2:5" s="2" customFormat="1" ht="15">
      <c r="B78" s="24" t="s">
        <v>72</v>
      </c>
      <c r="C78" s="19">
        <v>900</v>
      </c>
      <c r="D78" s="19">
        <v>900</v>
      </c>
      <c r="E78" s="19">
        <v>900</v>
      </c>
    </row>
    <row r="79" spans="2:5" s="2" customFormat="1" ht="15">
      <c r="B79" s="3" t="s">
        <v>16</v>
      </c>
      <c r="C79" s="19">
        <f>SUM(C72:C78)</f>
        <v>44650</v>
      </c>
      <c r="D79" s="19">
        <f>SUM(D72:D78)</f>
        <v>46050</v>
      </c>
      <c r="E79" s="19">
        <f>SUM(E72:E78)</f>
        <v>47590</v>
      </c>
    </row>
    <row r="81" ht="12.75">
      <c r="B81" t="s">
        <v>41</v>
      </c>
    </row>
    <row r="82" ht="12.75">
      <c r="B82" t="s">
        <v>42</v>
      </c>
    </row>
    <row r="84" spans="2:5" s="2" customFormat="1" ht="15">
      <c r="B84" s="2" t="s">
        <v>43</v>
      </c>
      <c r="C84" s="17"/>
      <c r="D84" s="17"/>
      <c r="E84" s="17"/>
    </row>
    <row r="85" spans="2:5" s="2" customFormat="1" ht="15">
      <c r="B85" s="3"/>
      <c r="C85" s="18" t="s">
        <v>11</v>
      </c>
      <c r="D85" s="18" t="s">
        <v>12</v>
      </c>
      <c r="E85" s="18" t="s">
        <v>13</v>
      </c>
    </row>
    <row r="86" spans="2:5" s="2" customFormat="1" ht="15">
      <c r="B86" s="24" t="s">
        <v>66</v>
      </c>
      <c r="C86" s="19">
        <v>0</v>
      </c>
      <c r="D86" s="19">
        <v>10000</v>
      </c>
      <c r="E86" s="19">
        <v>11000</v>
      </c>
    </row>
    <row r="87" spans="2:5" s="2" customFormat="1" ht="15">
      <c r="B87" s="24" t="s">
        <v>67</v>
      </c>
      <c r="C87" s="19">
        <v>4000</v>
      </c>
      <c r="D87" s="19">
        <v>4400</v>
      </c>
      <c r="E87" s="19">
        <v>4840</v>
      </c>
    </row>
    <row r="88" spans="2:5" s="2" customFormat="1" ht="15">
      <c r="B88" s="24" t="s">
        <v>68</v>
      </c>
      <c r="C88" s="19">
        <v>24000</v>
      </c>
      <c r="D88" s="19">
        <v>24000</v>
      </c>
      <c r="E88" s="19">
        <v>24000</v>
      </c>
    </row>
    <row r="89" spans="2:5" s="2" customFormat="1" ht="15">
      <c r="B89" s="24" t="s">
        <v>69</v>
      </c>
      <c r="C89" s="19">
        <v>0</v>
      </c>
      <c r="D89" s="19">
        <v>1400</v>
      </c>
      <c r="E89" s="19">
        <v>1400</v>
      </c>
    </row>
    <row r="90" spans="2:5" s="2" customFormat="1" ht="15">
      <c r="B90" s="24" t="s">
        <v>70</v>
      </c>
      <c r="C90" s="19">
        <v>0</v>
      </c>
      <c r="D90" s="19">
        <v>0</v>
      </c>
      <c r="E90" s="19">
        <v>0</v>
      </c>
    </row>
    <row r="91" spans="2:5" s="2" customFormat="1" ht="15">
      <c r="B91" s="24" t="s">
        <v>71</v>
      </c>
      <c r="C91" s="19">
        <v>3600</v>
      </c>
      <c r="D91" s="19">
        <v>3600</v>
      </c>
      <c r="E91" s="19">
        <v>3600</v>
      </c>
    </row>
    <row r="92" spans="2:5" s="2" customFormat="1" ht="15">
      <c r="B92" s="24" t="s">
        <v>72</v>
      </c>
      <c r="C92" s="19">
        <v>900</v>
      </c>
      <c r="D92" s="19">
        <v>900</v>
      </c>
      <c r="E92" s="19">
        <v>900</v>
      </c>
    </row>
    <row r="93" spans="2:5" s="2" customFormat="1" ht="15">
      <c r="B93" s="3" t="s">
        <v>16</v>
      </c>
      <c r="C93" s="19">
        <f>SUM(C86:C92)</f>
        <v>32500</v>
      </c>
      <c r="D93" s="19">
        <f>SUM(D86:D92)</f>
        <v>44300</v>
      </c>
      <c r="E93" s="19">
        <f>SUM(E86:E92)</f>
        <v>45740</v>
      </c>
    </row>
    <row r="94" spans="2:5" s="2" customFormat="1" ht="15">
      <c r="B94" s="8"/>
      <c r="C94" s="20"/>
      <c r="D94" s="20"/>
      <c r="E94" s="20"/>
    </row>
    <row r="95" spans="2:5" s="2" customFormat="1" ht="15">
      <c r="B95" s="8"/>
      <c r="C95" s="20"/>
      <c r="D95" s="20"/>
      <c r="E95" s="20"/>
    </row>
    <row r="96" ht="12.75">
      <c r="A96" s="1" t="s">
        <v>47</v>
      </c>
    </row>
    <row r="97" spans="1:2" ht="12.75">
      <c r="A97" s="1"/>
      <c r="B97" t="s">
        <v>48</v>
      </c>
    </row>
    <row r="98" ht="12.75">
      <c r="B98" s="10" t="s">
        <v>49</v>
      </c>
    </row>
    <row r="99" ht="12.75">
      <c r="B99" s="11" t="s">
        <v>50</v>
      </c>
    </row>
    <row r="100" ht="12.75">
      <c r="B100" s="11" t="s">
        <v>52</v>
      </c>
    </row>
    <row r="101" ht="12.75">
      <c r="B101" s="11" t="s">
        <v>51</v>
      </c>
    </row>
    <row r="102" ht="12.75">
      <c r="B102" s="11"/>
    </row>
    <row r="103" spans="2:5" s="2" customFormat="1" ht="15">
      <c r="B103" s="3"/>
      <c r="C103" s="14" t="s">
        <v>11</v>
      </c>
      <c r="D103" s="14" t="s">
        <v>12</v>
      </c>
      <c r="E103" s="14" t="s">
        <v>13</v>
      </c>
    </row>
    <row r="104" spans="2:5" s="2" customFormat="1" ht="15">
      <c r="B104" s="3" t="s">
        <v>53</v>
      </c>
      <c r="C104" s="19">
        <v>0</v>
      </c>
      <c r="D104" s="19">
        <v>12940</v>
      </c>
      <c r="E104" s="19">
        <v>12944</v>
      </c>
    </row>
    <row r="105" spans="2:5" s="2" customFormat="1" ht="15">
      <c r="B105" s="3"/>
      <c r="C105" s="19"/>
      <c r="D105" s="19"/>
      <c r="E105" s="19"/>
    </row>
    <row r="106" spans="2:5" s="2" customFormat="1" ht="15.75" thickBot="1">
      <c r="B106" s="3" t="s">
        <v>54</v>
      </c>
      <c r="C106" s="21">
        <v>144000</v>
      </c>
      <c r="D106" s="21">
        <v>210400</v>
      </c>
      <c r="E106" s="21">
        <v>231440</v>
      </c>
    </row>
    <row r="107" spans="2:5" s="2" customFormat="1" ht="15">
      <c r="B107" s="3" t="s">
        <v>63</v>
      </c>
      <c r="C107" s="22">
        <v>144000</v>
      </c>
      <c r="D107" s="22">
        <f>+D104+D106</f>
        <v>223340</v>
      </c>
      <c r="E107" s="22">
        <f>+E104+E106</f>
        <v>244384</v>
      </c>
    </row>
    <row r="108" spans="2:5" s="2" customFormat="1" ht="15">
      <c r="B108" s="3"/>
      <c r="C108" s="19"/>
      <c r="D108" s="19"/>
      <c r="E108" s="19"/>
    </row>
    <row r="109" spans="2:5" s="2" customFormat="1" ht="15">
      <c r="B109" s="3" t="s">
        <v>28</v>
      </c>
      <c r="C109" s="19"/>
      <c r="D109" s="19"/>
      <c r="E109" s="19"/>
    </row>
    <row r="110" spans="2:5" s="2" customFormat="1" ht="15">
      <c r="B110" s="3" t="s">
        <v>55</v>
      </c>
      <c r="C110" s="19">
        <v>58560</v>
      </c>
      <c r="D110" s="19">
        <f>39040+53856</f>
        <v>92896</v>
      </c>
      <c r="E110" s="19">
        <f>59242+35904</f>
        <v>95146</v>
      </c>
    </row>
    <row r="111" spans="2:5" s="2" customFormat="1" ht="15">
      <c r="B111" s="3" t="s">
        <v>56</v>
      </c>
      <c r="C111" s="19">
        <v>32500</v>
      </c>
      <c r="D111" s="19">
        <v>44300</v>
      </c>
      <c r="E111" s="19">
        <v>45740</v>
      </c>
    </row>
    <row r="112" spans="2:5" s="2" customFormat="1" ht="15">
      <c r="B112" s="3" t="s">
        <v>57</v>
      </c>
      <c r="C112" s="19">
        <v>0</v>
      </c>
      <c r="D112" s="19">
        <f>0.02*60000</f>
        <v>1200</v>
      </c>
      <c r="E112" s="19">
        <f>0.02*88000</f>
        <v>1760</v>
      </c>
    </row>
    <row r="113" spans="2:5" s="2" customFormat="1" ht="15.75" thickBot="1">
      <c r="B113" s="3" t="s">
        <v>58</v>
      </c>
      <c r="C113" s="15">
        <v>100000</v>
      </c>
      <c r="D113" s="15">
        <v>100000</v>
      </c>
      <c r="E113" s="21">
        <v>0</v>
      </c>
    </row>
    <row r="114" spans="2:5" s="2" customFormat="1" ht="15">
      <c r="B114" s="3" t="s">
        <v>64</v>
      </c>
      <c r="C114" s="22">
        <f>+C110+C111+C112+C113</f>
        <v>191060</v>
      </c>
      <c r="D114" s="22">
        <f>+D110+D111+D112+D113</f>
        <v>238396</v>
      </c>
      <c r="E114" s="22">
        <f>+E110+E111+E112+E113</f>
        <v>142646</v>
      </c>
    </row>
    <row r="115" spans="2:5" s="2" customFormat="1" ht="15">
      <c r="B115" s="3"/>
      <c r="C115" s="19"/>
      <c r="D115" s="19"/>
      <c r="E115" s="19"/>
    </row>
    <row r="116" spans="2:5" s="2" customFormat="1" ht="15.75" thickBot="1">
      <c r="B116" s="3" t="s">
        <v>59</v>
      </c>
      <c r="C116" s="21">
        <f>+C107-C114</f>
        <v>-47060</v>
      </c>
      <c r="D116" s="21">
        <f>+D107-D114</f>
        <v>-15056</v>
      </c>
      <c r="E116" s="21">
        <f>+E107-E114</f>
        <v>101738</v>
      </c>
    </row>
    <row r="117" spans="2:5" s="2" customFormat="1" ht="15">
      <c r="B117" s="3" t="s">
        <v>60</v>
      </c>
      <c r="C117" s="22"/>
      <c r="D117" s="22"/>
      <c r="E117" s="22"/>
    </row>
    <row r="118" spans="2:5" s="2" customFormat="1" ht="15">
      <c r="B118" s="3"/>
      <c r="C118" s="19"/>
      <c r="D118" s="19"/>
      <c r="E118" s="19"/>
    </row>
    <row r="119" spans="2:5" s="2" customFormat="1" ht="15">
      <c r="B119" s="3" t="s">
        <v>61</v>
      </c>
      <c r="C119" s="19">
        <v>60000</v>
      </c>
      <c r="D119" s="19">
        <v>28000</v>
      </c>
      <c r="E119" s="19">
        <v>-88000</v>
      </c>
    </row>
    <row r="120" spans="2:5" s="2" customFormat="1" ht="15.75" thickBot="1">
      <c r="B120" s="3"/>
      <c r="C120" s="21"/>
      <c r="D120" s="21"/>
      <c r="E120" s="21"/>
    </row>
    <row r="121" spans="2:5" s="2" customFormat="1" ht="15.75" thickBot="1">
      <c r="B121" s="3" t="s">
        <v>62</v>
      </c>
      <c r="C121" s="23">
        <f>+C116+C119</f>
        <v>12940</v>
      </c>
      <c r="D121" s="23">
        <f>+D116+D119</f>
        <v>12944</v>
      </c>
      <c r="E121" s="23">
        <f>+E116+E119</f>
        <v>13738</v>
      </c>
    </row>
    <row r="122" ht="13.5" thickTop="1"/>
  </sheetData>
  <mergeCells count="1">
    <mergeCell ref="A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kjonesbigbee</dc:creator>
  <cp:keywords/>
  <dc:description/>
  <cp:lastModifiedBy>kjonesbigbee</cp:lastModifiedBy>
  <cp:lastPrinted>2008-02-20T17:13:30Z</cp:lastPrinted>
  <dcterms:created xsi:type="dcterms:W3CDTF">2007-10-05T12:46:25Z</dcterms:created>
  <dcterms:modified xsi:type="dcterms:W3CDTF">2008-02-22T16:21:29Z</dcterms:modified>
  <cp:category/>
  <cp:version/>
  <cp:contentType/>
  <cp:contentStatus/>
</cp:coreProperties>
</file>